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VETGpi_I-24" sheetId="1" r:id="rId1"/>
    <sheet name="IPTGmi_II-24" sheetId="2" r:id="rId2"/>
    <sheet name="IPTGpi_II-24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<sst xmlns="http://schemas.openxmlformats.org/spreadsheetml/2006/main" count="91" uniqueCount="42">
  <si>
    <t>Condizioni economiche per i clienti di Illuminazione Pubblica</t>
  </si>
  <si>
    <t xml:space="preserve"> Valori al netto delle imposte</t>
  </si>
  <si>
    <t>UTENZE DI ILLUMINAZIONE PUBBLICA                                                                                             Microimprese(1) connesse in bassa tensione con almeno un punto di prelievo con potenza contrattualmente impegnata maggiore di 15 kW e PiccoleImprese(2)</t>
  </si>
  <si>
    <r>
      <t xml:space="preserve"> - Materia energia</t>
    </r>
    <r>
      <rPr>
        <sz val="9"/>
        <rFont val="Calibri"/>
        <family val="2"/>
      </rPr>
      <t>: energia (C</t>
    </r>
    <r>
      <rPr>
        <sz val="6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sz val="6"/>
        <rFont val="Calibri"/>
        <family val="2"/>
      </rPr>
      <t>DISP</t>
    </r>
    <r>
      <rPr>
        <sz val="9"/>
        <rFont val="Calibri"/>
        <family val="2"/>
      </rPr>
      <t>), commercializzazione vendita (C</t>
    </r>
    <r>
      <rPr>
        <sz val="6"/>
        <rFont val="Calibri"/>
        <family val="2"/>
      </rPr>
      <t>COM</t>
    </r>
    <r>
      <rPr>
        <sz val="9"/>
        <rFont val="Calibri"/>
        <family val="2"/>
      </rPr>
      <t>) (C</t>
    </r>
    <r>
      <rPr>
        <sz val="6"/>
        <rFont val="Calibri"/>
        <family val="2"/>
      </rPr>
      <t>SB</t>
    </r>
    <r>
      <rPr>
        <sz val="9"/>
        <rFont val="Calibri"/>
        <family val="2"/>
      </rPr>
      <t>) (C</t>
    </r>
    <r>
      <rPr>
        <sz val="6"/>
        <rFont val="Calibri"/>
        <family val="2"/>
      </rPr>
      <t>CM</t>
    </r>
    <r>
      <rPr>
        <sz val="9"/>
        <rFont val="Calibri"/>
        <family val="2"/>
      </rPr>
      <t>) (</t>
    </r>
    <r>
      <rPr>
        <sz val="9"/>
        <rFont val="Symbol"/>
        <family val="1"/>
      </rPr>
      <t>a</t>
    </r>
    <r>
      <rPr>
        <sz val="9"/>
        <rFont val="Calibri"/>
        <family val="2"/>
      </rPr>
      <t>), componenti di perequazione (C</t>
    </r>
    <r>
      <rPr>
        <sz val="6"/>
        <rFont val="Calibri"/>
        <family val="2"/>
      </rPr>
      <t>PSTG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</si>
  <si>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trasporto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</si>
  <si>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</si>
  <si>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>A) Utenze con potenza disponibile fino a kW.100,0</t>
  </si>
  <si>
    <r>
      <t>C</t>
    </r>
    <r>
      <rPr>
        <i/>
        <sz val="6"/>
        <color indexed="23"/>
        <rFont val="Calibri"/>
        <family val="2"/>
      </rPr>
      <t>EL</t>
    </r>
  </si>
  <si>
    <r>
      <t>C</t>
    </r>
    <r>
      <rPr>
        <i/>
        <vertAlign val="subscript"/>
        <sz val="10"/>
        <color indexed="23"/>
        <rFont val="Calibri"/>
        <family val="2"/>
      </rPr>
      <t>DISP</t>
    </r>
  </si>
  <si>
    <r>
      <t>C</t>
    </r>
    <r>
      <rPr>
        <i/>
        <vertAlign val="subscript"/>
        <sz val="10"/>
        <color indexed="23"/>
        <rFont val="Calibri"/>
        <family val="2"/>
      </rPr>
      <t>SB</t>
    </r>
  </si>
  <si>
    <r>
      <t>C</t>
    </r>
    <r>
      <rPr>
        <i/>
        <vertAlign val="subscript"/>
        <sz val="10"/>
        <color indexed="23"/>
        <rFont val="Calibri"/>
        <family val="2"/>
      </rPr>
      <t>COM</t>
    </r>
  </si>
  <si>
    <r>
      <t>C</t>
    </r>
    <r>
      <rPr>
        <i/>
        <vertAlign val="subscript"/>
        <sz val="10"/>
        <color indexed="23"/>
        <rFont val="Calibri"/>
        <family val="2"/>
      </rPr>
      <t>PSTG</t>
    </r>
  </si>
  <si>
    <r>
      <t>C</t>
    </r>
    <r>
      <rPr>
        <i/>
        <vertAlign val="subscript"/>
        <sz val="10"/>
        <color indexed="23"/>
        <rFont val="Calibri"/>
        <family val="2"/>
      </rPr>
      <t>CM</t>
    </r>
  </si>
  <si>
    <t>a</t>
  </si>
  <si>
    <t>Materia energia</t>
  </si>
  <si>
    <t>DIS</t>
  </si>
  <si>
    <t>TRAS</t>
  </si>
  <si>
    <t>MIS</t>
  </si>
  <si>
    <t>UC3</t>
  </si>
  <si>
    <t>UC6</t>
  </si>
  <si>
    <t>Trasporto e gestione del contatore</t>
  </si>
  <si>
    <t>ASOS*</t>
  </si>
  <si>
    <t>ARIM</t>
  </si>
  <si>
    <t>Oneri di sistema *</t>
  </si>
  <si>
    <t>Quota energia (euro/kWh)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</si>
  <si>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</si>
  <si>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(1) Utenze diverse dalle utenze domestiche, con meno di 10 dipendenti e un fatturato annuo o un totale di bilancio non superiore a 2 milioni di euro</t>
  </si>
  <si>
    <t>(2) Utenze diverse dalle utenze domestiche, con numero di dipendenti fra 10 e 50 e/o un fatturato annuo o un totale di bilancio tra 2 e 10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</si>
  <si>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</si>
  <si>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</si>
  <si>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prelevata eccedente il 33% dell'energia attiva euro/kvarh 0,011685 (Fascia F1 e Fascia F2)</t>
  </si>
  <si>
    <t>Energia reattiva immessa euro/kvarh 0,011685 (Fascia F3)</t>
  </si>
  <si>
    <t>UTENZE DI ILLUMINAZIONE PUBBLICA                                                                                                                 Microimprese(1) connesse in bassa tensione con soli punti di prelievo con potenza contrattualmente impegnata inferiore o uguale a 15 kW</t>
  </si>
  <si>
    <r>
      <t xml:space="preserve"> - Materia energia</t>
    </r>
    <r>
      <rPr>
        <sz val="9"/>
        <rFont val="Calibri"/>
        <family val="2"/>
      </rPr>
      <t>: energia (C</t>
    </r>
    <r>
      <rPr>
        <sz val="6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sz val="6"/>
        <rFont val="Calibri"/>
        <family val="2"/>
      </rPr>
      <t>DISPm</t>
    </r>
    <r>
      <rPr>
        <sz val="9"/>
        <rFont val="Calibri"/>
        <family val="2"/>
      </rPr>
      <t>), commercializzazione vendita (C</t>
    </r>
    <r>
      <rPr>
        <sz val="6"/>
        <rFont val="Calibri"/>
        <family val="2"/>
      </rPr>
      <t>SEM</t>
    </r>
    <r>
      <rPr>
        <sz val="9"/>
        <rFont val="Calibri"/>
        <family val="2"/>
      </rPr>
      <t>) (</t>
    </r>
    <r>
      <rPr>
        <sz val="9"/>
        <rFont val="Symbol"/>
        <family val="1"/>
      </rPr>
      <t>d</t>
    </r>
    <r>
      <rPr>
        <sz val="9"/>
        <rFont val="Calibri"/>
        <family val="2"/>
      </rPr>
      <t>), componenti di perequazione (C</t>
    </r>
    <r>
      <rPr>
        <sz val="6"/>
        <rFont val="Calibri"/>
        <family val="2"/>
      </rPr>
      <t>PSTGm</t>
    </r>
    <r>
      <rPr>
        <sz val="9"/>
        <rFont val="Calibri"/>
        <family val="2"/>
      </rPr>
      <t>)</t>
    </r>
  </si>
  <si>
    <t>A) Utenze con potenza disponibile fino a kW.16,5</t>
  </si>
  <si>
    <r>
      <t>C</t>
    </r>
    <r>
      <rPr>
        <i/>
        <sz val="6"/>
        <color indexed="23"/>
        <rFont val="Calibri"/>
        <family val="2"/>
      </rPr>
      <t>EL m</t>
    </r>
  </si>
  <si>
    <r>
      <t>C</t>
    </r>
    <r>
      <rPr>
        <i/>
        <vertAlign val="subscript"/>
        <sz val="10"/>
        <color indexed="23"/>
        <rFont val="Calibri"/>
        <family val="2"/>
      </rPr>
      <t>DISP m</t>
    </r>
  </si>
  <si>
    <r>
      <t>C</t>
    </r>
    <r>
      <rPr>
        <i/>
        <vertAlign val="subscript"/>
        <sz val="10"/>
        <color indexed="23"/>
        <rFont val="Calibri"/>
        <family val="2"/>
      </rPr>
      <t>SE m</t>
    </r>
  </si>
  <si>
    <r>
      <t>C</t>
    </r>
    <r>
      <rPr>
        <i/>
        <vertAlign val="subscript"/>
        <sz val="10"/>
        <color indexed="23"/>
        <rFont val="Calibri"/>
        <family val="2"/>
      </rPr>
      <t>PSTG m</t>
    </r>
  </si>
  <si>
    <t>d</t>
  </si>
  <si>
    <t>Energia reattiva prelevata eccedente il 33% dell'energia attiva euro/kvarh 0,01169 (Fascia F1 e Fascia F2)</t>
  </si>
  <si>
    <t>Energia reattiva immessa euro/kvarh 0,01169 (Fascia F3)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</si>
</sst>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#,##0.000000_ ;\-#,##0.00000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sz val="9"/>
      <name val="Symbol"/>
      <family val="1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i/>
      <sz val="10"/>
      <color indexed="62"/>
      <name val="Calibri"/>
      <family val="2"/>
    </font>
    <font>
      <b/>
      <i/>
      <sz val="10"/>
      <name val="Calibri"/>
      <family val="2"/>
    </font>
    <font>
      <i/>
      <sz val="10"/>
      <color indexed="23"/>
      <name val="Calibri"/>
      <family val="2"/>
    </font>
    <font>
      <i/>
      <sz val="6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indexed="23"/>
      <name val="Symbol"/>
      <family val="1"/>
    </font>
    <font>
      <i/>
      <sz val="9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i/>
      <vertAlign val="subscript"/>
      <sz val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9"/>
      <color theme="0" tint="-0.4999699890613556"/>
      <name val="Symbol"/>
      <family val="1"/>
    </font>
    <font>
      <i/>
      <sz val="9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1" fillId="30" borderId="4" applyNumberFormat="0" applyFont="0" applyAlignment="0" applyProtection="0"/>
    <xf numFmtId="0" fontId="48" fillId="20" borderId="5" applyNumberFormat="0" applyAlignment="0" applyProtection="0"/>
    <xf numFmtId="9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21" fillId="33" borderId="0" xfId="15" applyFont="1" applyFill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 horizontal="center" vertical="center"/>
    </xf>
    <xf numFmtId="0" fontId="54" fillId="33" borderId="0" xfId="15" applyFont="1" applyFill="1" applyAlignment="1" applyProtection="1">
      <alignment horizontal="center" vertical="center"/>
      <protection locked="0"/>
    </xf>
    <xf numFmtId="0" fontId="58" fillId="34" borderId="0" xfId="15" applyFont="1" applyFill="1" applyAlignment="1" applyProtection="1">
      <alignment horizontal="center" vertical="center" wrapText="1"/>
      <protection locked="0"/>
    </xf>
    <xf numFmtId="0" fontId="23" fillId="33" borderId="11" xfId="15" applyFont="1" applyFill="1" applyBorder="1" applyAlignment="1" applyProtection="1">
      <alignment vertical="center"/>
      <protection locked="0"/>
    </xf>
    <xf numFmtId="0" fontId="23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3" fillId="33" borderId="12" xfId="15" applyFont="1" applyFill="1" applyBorder="1" applyAlignment="1" applyProtection="1">
      <alignment vertical="center"/>
      <protection locked="0"/>
    </xf>
    <xf numFmtId="0" fontId="23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0" fontId="59" fillId="33" borderId="0" xfId="15" applyFont="1" applyFill="1" applyAlignment="1" applyProtection="1">
      <alignment vertical="center"/>
      <protection locked="0"/>
    </xf>
    <xf numFmtId="0" fontId="60" fillId="33" borderId="0" xfId="15" applyFont="1" applyFill="1" applyAlignment="1" applyProtection="1">
      <alignment vertical="center"/>
      <protection locked="0"/>
    </xf>
    <xf numFmtId="0" fontId="21" fillId="33" borderId="0" xfId="15" applyFont="1" applyFill="1" applyAlignment="1" applyProtection="1">
      <alignment vertical="center"/>
      <protection locked="0"/>
    </xf>
    <xf numFmtId="49" fontId="61" fillId="33" borderId="0" xfId="15" applyNumberFormat="1" applyFont="1" applyFill="1" applyAlignment="1">
      <alignment horizontal="left" vertical="center"/>
      <protection/>
    </xf>
    <xf numFmtId="49" fontId="30" fillId="33" borderId="0" xfId="15" applyNumberFormat="1" applyFont="1" applyFill="1" applyAlignment="1">
      <alignment horizontal="left" vertical="center"/>
      <protection/>
    </xf>
    <xf numFmtId="164" fontId="20" fillId="33" borderId="0" xfId="15" applyNumberFormat="1" applyFont="1" applyFill="1" applyAlignment="1" applyProtection="1">
      <alignment vertical="center"/>
      <protection locked="0"/>
    </xf>
    <xf numFmtId="165" fontId="20" fillId="33" borderId="0" xfId="15" applyNumberFormat="1" applyFont="1" applyFill="1" applyAlignment="1" applyProtection="1">
      <alignment vertical="center"/>
      <protection locked="0"/>
    </xf>
    <xf numFmtId="0" fontId="20" fillId="33" borderId="0" xfId="15" applyFont="1" applyFill="1" applyAlignment="1">
      <alignment vertical="center"/>
      <protection/>
    </xf>
    <xf numFmtId="0" fontId="20" fillId="35" borderId="14" xfId="15" applyFont="1" applyFill="1" applyBorder="1" applyAlignment="1">
      <alignment horizontal="center" vertical="center"/>
      <protection/>
    </xf>
    <xf numFmtId="0" fontId="62" fillId="33" borderId="15" xfId="0" applyFont="1" applyFill="1" applyBorder="1" applyAlignment="1">
      <alignment horizontal="center" vertical="center"/>
    </xf>
    <xf numFmtId="0" fontId="63" fillId="33" borderId="10" xfId="47" applyFont="1" applyFill="1" applyBorder="1" applyAlignment="1">
      <alignment horizontal="center" vertical="center"/>
      <protection/>
    </xf>
    <xf numFmtId="0" fontId="21" fillId="33" borderId="15" xfId="15" applyFont="1" applyFill="1" applyBorder="1" applyAlignment="1">
      <alignment vertical="center" wrapText="1"/>
      <protection/>
    </xf>
    <xf numFmtId="0" fontId="64" fillId="33" borderId="14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21" fillId="33" borderId="10" xfId="15" applyFont="1" applyFill="1" applyBorder="1" applyAlignment="1">
      <alignment vertical="center" wrapText="1"/>
      <protection/>
    </xf>
    <xf numFmtId="0" fontId="21" fillId="33" borderId="14" xfId="15" applyFont="1" applyFill="1" applyBorder="1" applyAlignment="1">
      <alignment vertical="center"/>
      <protection/>
    </xf>
    <xf numFmtId="0" fontId="64" fillId="33" borderId="11" xfId="0" applyFont="1" applyFill="1" applyBorder="1" applyAlignment="1">
      <alignment horizontal="center" vertical="center"/>
    </xf>
    <xf numFmtId="0" fontId="21" fillId="33" borderId="16" xfId="15" applyFont="1" applyFill="1" applyBorder="1" applyAlignment="1">
      <alignment vertical="center"/>
      <protection/>
    </xf>
    <xf numFmtId="165" fontId="64" fillId="33" borderId="11" xfId="0" applyNumberFormat="1" applyFont="1" applyFill="1" applyBorder="1" applyAlignment="1">
      <alignment horizontal="center" vertical="center"/>
    </xf>
    <xf numFmtId="165" fontId="21" fillId="33" borderId="16" xfId="15" applyNumberFormat="1" applyFont="1" applyFill="1" applyBorder="1" applyAlignment="1">
      <alignment vertical="center"/>
      <protection/>
    </xf>
    <xf numFmtId="165" fontId="64" fillId="33" borderId="14" xfId="0" applyNumberFormat="1" applyFont="1" applyFill="1" applyBorder="1" applyAlignment="1">
      <alignment horizontal="center" vertical="center"/>
    </xf>
    <xf numFmtId="49" fontId="20" fillId="35" borderId="11" xfId="15" applyNumberFormat="1" applyFont="1" applyFill="1" applyBorder="1" applyAlignment="1">
      <alignment horizontal="right" vertical="center"/>
      <protection/>
    </xf>
    <xf numFmtId="164" fontId="64" fillId="0" borderId="11" xfId="0" applyNumberFormat="1" applyFont="1" applyBorder="1" applyAlignment="1">
      <alignment horizontal="center" vertical="center"/>
    </xf>
    <xf numFmtId="165" fontId="20" fillId="0" borderId="11" xfId="15" applyNumberFormat="1" applyFont="1" applyBorder="1" applyAlignment="1">
      <alignment vertical="center"/>
      <protection/>
    </xf>
    <xf numFmtId="165" fontId="64" fillId="33" borderId="17" xfId="0" applyNumberFormat="1" applyFont="1" applyFill="1" applyBorder="1" applyAlignment="1">
      <alignment horizontal="center" vertical="center"/>
    </xf>
    <xf numFmtId="165" fontId="20" fillId="33" borderId="11" xfId="15" applyNumberFormat="1" applyFont="1" applyFill="1" applyBorder="1" applyAlignment="1">
      <alignment vertical="center"/>
      <protection/>
    </xf>
    <xf numFmtId="165" fontId="64" fillId="33" borderId="17" xfId="0" applyNumberFormat="1" applyFont="1" applyFill="1" applyBorder="1" applyAlignment="1">
      <alignment horizontal="center" vertical="center"/>
    </xf>
    <xf numFmtId="165" fontId="20" fillId="0" borderId="17" xfId="15" applyNumberFormat="1" applyFont="1" applyBorder="1" applyAlignment="1">
      <alignment vertical="center"/>
      <protection/>
    </xf>
    <xf numFmtId="0" fontId="36" fillId="33" borderId="0" xfId="15" applyFont="1" applyFill="1" applyAlignment="1">
      <alignment vertical="center"/>
      <protection/>
    </xf>
    <xf numFmtId="49" fontId="20" fillId="35" borderId="12" xfId="15" applyNumberFormat="1" applyFont="1" applyFill="1" applyBorder="1" applyAlignment="1">
      <alignment horizontal="right" vertical="center"/>
      <protection/>
    </xf>
    <xf numFmtId="164" fontId="64" fillId="0" borderId="12" xfId="0" applyNumberFormat="1" applyFont="1" applyBorder="1" applyAlignment="1">
      <alignment horizontal="center" vertical="center"/>
    </xf>
    <xf numFmtId="165" fontId="20" fillId="0" borderId="18" xfId="15" applyNumberFormat="1" applyFont="1" applyBorder="1" applyAlignment="1">
      <alignment vertical="center"/>
      <protection/>
    </xf>
    <xf numFmtId="165" fontId="64" fillId="33" borderId="18" xfId="0" applyNumberFormat="1" applyFont="1" applyFill="1" applyBorder="1" applyAlignment="1">
      <alignment horizontal="center" vertical="center"/>
    </xf>
    <xf numFmtId="165" fontId="37" fillId="33" borderId="18" xfId="15" applyNumberFormat="1" applyFont="1" applyFill="1" applyBorder="1" applyAlignment="1">
      <alignment horizontal="right" vertical="center"/>
      <protection/>
    </xf>
    <xf numFmtId="165" fontId="64" fillId="33" borderId="18" xfId="15" applyNumberFormat="1" applyFont="1" applyFill="1" applyBorder="1" applyAlignment="1">
      <alignment horizontal="right" vertical="center"/>
      <protection/>
    </xf>
    <xf numFmtId="165" fontId="20" fillId="33" borderId="0" xfId="15" applyNumberFormat="1" applyFont="1" applyFill="1" applyAlignment="1">
      <alignment vertical="center"/>
      <protection/>
    </xf>
    <xf numFmtId="0" fontId="20" fillId="35" borderId="0" xfId="15" applyFont="1" applyFill="1" applyAlignment="1" applyProtection="1">
      <alignment vertical="center"/>
      <protection locked="0"/>
    </xf>
    <xf numFmtId="0" fontId="37" fillId="35" borderId="0" xfId="15" applyFont="1" applyFill="1" applyAlignment="1">
      <alignment vertical="center"/>
      <protection/>
    </xf>
    <xf numFmtId="0" fontId="21" fillId="0" borderId="0" xfId="15" applyFont="1" applyAlignment="1" applyProtection="1">
      <alignment vertical="center"/>
      <protection locked="0"/>
    </xf>
    <xf numFmtId="0" fontId="20" fillId="0" borderId="0" xfId="15" applyFont="1" applyAlignment="1" applyProtection="1">
      <alignment vertical="center"/>
      <protection locked="0"/>
    </xf>
    <xf numFmtId="0" fontId="0" fillId="33" borderId="0" xfId="0" applyFill="1" applyAlignment="1">
      <alignment/>
    </xf>
  </cellXfs>
  <cellStyles count="49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.mazzella\Desktop\Tariffe%20e%20tabelle%202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-24"/>
      <sheetName val="IPTGpi_II-24"/>
      <sheetName val="AUTGmi_II-24"/>
      <sheetName val="AUTGmi_II-24MONO"/>
      <sheetName val="IPTGmi_II-24"/>
      <sheetName val="AUMT_II-24"/>
      <sheetName val="VETGpi_I-24"/>
      <sheetName val="REATT Tabella 5 TIT"/>
      <sheetName val="TGPiccoleImprese_II-2024"/>
      <sheetName val="TGMicroImprese_II-2024"/>
      <sheetName val="Salvaguardia_II-2024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3 TIT"/>
      <sheetName val="BONUS ECO Tab 6"/>
      <sheetName val="BONUS FIS Tab 7"/>
      <sheetName val="Coeff.Perd. TIS Tabella 4"/>
    </sheetNames>
    <sheetDataSet>
      <sheetData sheetId="1">
        <row r="5">
          <cell r="B5" t="str">
            <v>dall'1 aprile 2024</v>
          </cell>
        </row>
        <row r="20">
          <cell r="B20" t="str">
            <v>1 aprile - 30 giugno 2024</v>
          </cell>
        </row>
        <row r="22">
          <cell r="B22" t="str">
            <v>aprile 2024</v>
          </cell>
        </row>
        <row r="23">
          <cell r="B23" t="str">
            <v>maggio 2024</v>
          </cell>
        </row>
        <row r="24">
          <cell r="B24" t="str">
            <v>giugno 2024</v>
          </cell>
        </row>
      </sheetData>
      <sheetData sheetId="3">
        <row r="4">
          <cell r="B4" t="str">
            <v>dall'1 aprile 2024</v>
          </cell>
        </row>
        <row r="22">
          <cell r="B22" t="str">
            <v>1 aprile - 30 giugno 2024</v>
          </cell>
        </row>
        <row r="24">
          <cell r="B24" t="str">
            <v>aprile 2024</v>
          </cell>
        </row>
        <row r="25">
          <cell r="B25" t="str">
            <v>maggio 2024</v>
          </cell>
        </row>
        <row r="26">
          <cell r="B26" t="str">
            <v>giugno 2024</v>
          </cell>
        </row>
      </sheetData>
      <sheetData sheetId="9">
        <row r="1">
          <cell r="B1">
            <v>1.1</v>
          </cell>
        </row>
        <row r="3">
          <cell r="E3">
            <v>0.086803</v>
          </cell>
          <cell r="J3">
            <v>0.094883</v>
          </cell>
          <cell r="O3">
            <v>0.10317</v>
          </cell>
        </row>
        <row r="4">
          <cell r="B4">
            <v>0.010027600000000001</v>
          </cell>
        </row>
        <row r="5">
          <cell r="B5">
            <v>0.010027600000000001</v>
          </cell>
        </row>
        <row r="6">
          <cell r="B6">
            <v>0.013316600000000001</v>
          </cell>
        </row>
        <row r="18">
          <cell r="B18">
            <v>0.00025</v>
          </cell>
        </row>
        <row r="20">
          <cell r="B20">
            <v>0.00107</v>
          </cell>
        </row>
        <row r="21">
          <cell r="B21">
            <v>0</v>
          </cell>
        </row>
        <row r="22">
          <cell r="B22">
            <v>0.0031190000000000002</v>
          </cell>
        </row>
        <row r="23">
          <cell r="B23">
            <v>0.0017499999999999998</v>
          </cell>
        </row>
      </sheetData>
      <sheetData sheetId="10">
        <row r="1">
          <cell r="B1">
            <v>1.1</v>
          </cell>
        </row>
        <row r="3">
          <cell r="E3">
            <v>0.086803</v>
          </cell>
          <cell r="J3">
            <v>0.094883</v>
          </cell>
          <cell r="O3">
            <v>0.10317</v>
          </cell>
        </row>
        <row r="4">
          <cell r="B4">
            <v>0.010027600000000001</v>
          </cell>
        </row>
        <row r="5">
          <cell r="B5">
            <v>0.010027600000000001</v>
          </cell>
        </row>
        <row r="6">
          <cell r="B6">
            <v>0.013316600000000001</v>
          </cell>
        </row>
        <row r="18">
          <cell r="B18">
            <v>0.00045</v>
          </cell>
        </row>
        <row r="19">
          <cell r="B19">
            <v>-0.03841</v>
          </cell>
        </row>
        <row r="21">
          <cell r="B21">
            <v>0.000774</v>
          </cell>
        </row>
      </sheetData>
      <sheetData sheetId="15">
        <row r="11">
          <cell r="E11">
            <v>1.1439</v>
          </cell>
        </row>
        <row r="12">
          <cell r="E12">
            <v>2.9209</v>
          </cell>
        </row>
      </sheetData>
      <sheetData sheetId="16">
        <row r="12">
          <cell r="E12">
            <v>4.8953</v>
          </cell>
        </row>
        <row r="13">
          <cell r="E13">
            <v>6.8098</v>
          </cell>
        </row>
      </sheetData>
      <sheetData sheetId="17">
        <row r="9">
          <cell r="C9">
            <v>0.156</v>
          </cell>
          <cell r="F9">
            <v>0.015</v>
          </cell>
        </row>
        <row r="10">
          <cell r="C10">
            <v>0.156</v>
          </cell>
          <cell r="F10">
            <v>0.052</v>
          </cell>
        </row>
      </sheetData>
      <sheetData sheetId="24">
        <row r="6">
          <cell r="J6">
            <v>0.08600000000000001</v>
          </cell>
        </row>
        <row r="7">
          <cell r="J7">
            <v>0.15899999999999997</v>
          </cell>
        </row>
      </sheetData>
      <sheetData sheetId="25">
        <row r="7">
          <cell r="N7">
            <v>1.334</v>
          </cell>
        </row>
        <row r="8">
          <cell r="N8">
            <v>5.327999999999999</v>
          </cell>
        </row>
      </sheetData>
      <sheetData sheetId="26">
        <row r="7">
          <cell r="J7">
            <v>1.057</v>
          </cell>
        </row>
        <row r="8">
          <cell r="J8">
            <v>1.057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Q36"/>
  <sheetViews>
    <sheetView tabSelected="1" zoomScale="130" zoomScaleNormal="130" zoomScalePageLayoutView="0" workbookViewId="0" topLeftCell="A1">
      <selection activeCell="A80" sqref="A80:IV86"/>
    </sheetView>
  </sheetViews>
  <sheetFormatPr defaultColWidth="28.7109375" defaultRowHeight="14.25" customHeight="1" outlineLevelCol="1"/>
  <cols>
    <col min="1" max="1" width="1.7109375" style="3" customWidth="1"/>
    <col min="2" max="2" width="28.7109375" style="3" customWidth="1"/>
    <col min="3" max="5" width="12.421875" style="3" hidden="1" customWidth="1" outlineLevel="1"/>
    <col min="6" max="9" width="9.7109375" style="3" hidden="1" customWidth="1" outlineLevel="1"/>
    <col min="10" max="10" width="9.7109375" style="3" customWidth="1" collapsed="1"/>
    <col min="11" max="12" width="12.7109375" style="3" hidden="1" customWidth="1" outlineLevel="1"/>
    <col min="13" max="15" width="9.7109375" style="3" hidden="1" customWidth="1" outlineLevel="1"/>
    <col min="16" max="16" width="9.7109375" style="3" customWidth="1" collapsed="1"/>
    <col min="17" max="17" width="9.7109375" style="3" hidden="1" customWidth="1" outlineLevel="1"/>
    <col min="18" max="18" width="12.7109375" style="3" hidden="1" customWidth="1" outlineLevel="1"/>
    <col min="19" max="19" width="9.7109375" style="3" customWidth="1" collapsed="1"/>
    <col min="20" max="20" width="9.7109375" style="3" customWidth="1"/>
    <col min="21" max="21" width="12.7109375" style="3" customWidth="1"/>
    <col min="22" max="249" width="9.140625" style="3" customWidth="1"/>
    <col min="250" max="250" width="1.7109375" style="3" customWidth="1"/>
    <col min="251" max="16384" width="28.7109375" style="3" customWidth="1"/>
  </cols>
  <sheetData>
    <row r="1" spans="1:251" ht="18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5.75">
      <c r="A2" s="1"/>
      <c r="B2" s="3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ht="12.75">
      <c r="W3" s="4"/>
    </row>
    <row r="4" spans="2:23" ht="15.75">
      <c r="B4" s="5" t="str">
        <f>'[1]AUTGpi_II-24'!B5</f>
        <v>dall'1 aprile 2024</v>
      </c>
      <c r="C4" s="6"/>
      <c r="D4" s="6"/>
      <c r="E4" s="6"/>
      <c r="F4" s="6"/>
      <c r="G4" s="6"/>
      <c r="H4" s="6"/>
      <c r="I4" s="6"/>
      <c r="J4" s="6"/>
      <c r="W4" s="4"/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W5" s="4"/>
    </row>
    <row r="6" spans="2:23" ht="81.75" customHeight="1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1" ht="15">
      <c r="B7" s="8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5"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ht="15">
      <c r="B9" s="8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ht="1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15">
      <c r="B11" s="8" t="s">
        <v>4</v>
      </c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2:21" ht="15">
      <c r="B12" s="11" t="s">
        <v>5</v>
      </c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ht="12.75"/>
    <row r="14" spans="2:10" ht="15.75">
      <c r="B14" s="15"/>
      <c r="C14" s="16"/>
      <c r="D14" s="16"/>
      <c r="E14" s="16"/>
      <c r="F14" s="16"/>
      <c r="G14" s="16"/>
      <c r="H14" s="16"/>
      <c r="I14" s="16"/>
      <c r="J14" s="16"/>
    </row>
    <row r="15" spans="1:10" ht="15.75">
      <c r="A15" s="15" t="s">
        <v>6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2:21" ht="12.75">
      <c r="B16" s="18"/>
      <c r="C16" s="19"/>
      <c r="D16" s="19"/>
      <c r="E16" s="19"/>
      <c r="F16" s="19"/>
      <c r="G16" s="19"/>
      <c r="H16" s="19"/>
      <c r="I16" s="19"/>
      <c r="J16" s="19"/>
      <c r="P16" s="20"/>
      <c r="Q16" s="20"/>
      <c r="R16" s="20"/>
      <c r="S16" s="20"/>
      <c r="T16" s="20"/>
      <c r="U16" s="21"/>
    </row>
    <row r="17" spans="1:251" ht="51">
      <c r="A17" s="22"/>
      <c r="B17" s="23" t="str">
        <f>'[1]AUTGpi_II-24'!B20</f>
        <v>1 aprile - 30 giugno 2024</v>
      </c>
      <c r="C17" s="24" t="s">
        <v>7</v>
      </c>
      <c r="D17" s="24" t="s">
        <v>8</v>
      </c>
      <c r="E17" s="24" t="s">
        <v>9</v>
      </c>
      <c r="F17" s="24" t="s">
        <v>10</v>
      </c>
      <c r="G17" s="24" t="s">
        <v>11</v>
      </c>
      <c r="H17" s="24" t="s">
        <v>12</v>
      </c>
      <c r="I17" s="25" t="s">
        <v>13</v>
      </c>
      <c r="J17" s="26" t="s">
        <v>14</v>
      </c>
      <c r="K17" s="27" t="s">
        <v>15</v>
      </c>
      <c r="L17" s="27" t="s">
        <v>16</v>
      </c>
      <c r="M17" s="27" t="s">
        <v>17</v>
      </c>
      <c r="N17" s="28" t="s">
        <v>18</v>
      </c>
      <c r="O17" s="28" t="s">
        <v>19</v>
      </c>
      <c r="P17" s="26" t="s">
        <v>20</v>
      </c>
      <c r="Q17" s="29" t="s">
        <v>21</v>
      </c>
      <c r="R17" s="29" t="s">
        <v>22</v>
      </c>
      <c r="S17" s="30" t="s">
        <v>23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</row>
    <row r="18" spans="1:251" ht="12.75">
      <c r="A18" s="22"/>
      <c r="B18" s="31" t="s">
        <v>24</v>
      </c>
      <c r="C18" s="32"/>
      <c r="D18" s="32"/>
      <c r="E18" s="32"/>
      <c r="F18" s="32"/>
      <c r="G18" s="33"/>
      <c r="H18" s="33"/>
      <c r="I18" s="33"/>
      <c r="J18" s="34"/>
      <c r="K18" s="34"/>
      <c r="L18" s="34"/>
      <c r="M18" s="34"/>
      <c r="N18" s="34"/>
      <c r="O18" s="34"/>
      <c r="P18" s="34"/>
      <c r="Q18" s="35"/>
      <c r="R18" s="35"/>
      <c r="S18" s="36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</row>
    <row r="19" spans="1:251" ht="12.75">
      <c r="A19" s="22"/>
      <c r="B19" s="37" t="str">
        <f>'[1]AUTGpi_II-24'!B22</f>
        <v>aprile 2024</v>
      </c>
      <c r="C19" s="38">
        <f>'[1]TGPiccoleImprese_II-2024'!E3*'[1]TGPiccoleImprese_II-2024'!$B$1</f>
        <v>0.09548330000000001</v>
      </c>
      <c r="D19" s="38">
        <f>'[1]TGPiccoleImprese_II-2024'!B4</f>
        <v>0.010027600000000001</v>
      </c>
      <c r="E19" s="38">
        <f>'[1]TGPiccoleImprese_II-2024'!B18</f>
        <v>0.00025</v>
      </c>
      <c r="F19" s="38">
        <f>'[1]TGPiccoleImprese_II-2024'!B20</f>
        <v>0.00107</v>
      </c>
      <c r="G19" s="38">
        <f>'[1]TGPiccoleImprese_II-2024'!B21</f>
        <v>0</v>
      </c>
      <c r="H19" s="38">
        <f>'[1]TGPiccoleImprese_II-2024'!B22</f>
        <v>0.0031190000000000002</v>
      </c>
      <c r="I19" s="38">
        <f>'[1]TGPiccoleImprese_II-2024'!B23</f>
        <v>0.0017499999999999998</v>
      </c>
      <c r="J19" s="39">
        <f>SUM(C19:I19)</f>
        <v>0.1116999</v>
      </c>
      <c r="K19" s="40">
        <f>'[1]DIS Tabella 3 TIT'!N8/100</f>
        <v>0.053279999999999994</v>
      </c>
      <c r="L19" s="40">
        <f>'[1]TRAS Tabella 3 TIT'!J8/100</f>
        <v>0.01057</v>
      </c>
      <c r="M19" s="40">
        <f>'[1]MIS Tabelle TIME'!J7/100</f>
        <v>0.0015899999999999998</v>
      </c>
      <c r="N19" s="40">
        <f>'[1]UC Tab 7'!C10/100</f>
        <v>0.00156</v>
      </c>
      <c r="O19" s="40">
        <f>'[1]UC Tab 7'!F10/100</f>
        <v>0.00052</v>
      </c>
      <c r="P19" s="34"/>
      <c r="Q19" s="41"/>
      <c r="R19" s="41"/>
      <c r="S19" s="4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</row>
    <row r="20" spans="1:251" ht="12.75">
      <c r="A20" s="22"/>
      <c r="B20" s="37" t="str">
        <f>'[1]AUTGpi_II-24'!B23</f>
        <v>maggio 2024</v>
      </c>
      <c r="C20" s="38">
        <f>'[1]TGPiccoleImprese_II-2024'!J3*'[1]TGPiccoleImprese_II-2024'!$B$1</f>
        <v>0.1043713</v>
      </c>
      <c r="D20" s="38">
        <f>'[1]TGPiccoleImprese_II-2024'!B5</f>
        <v>0.010027600000000001</v>
      </c>
      <c r="E20" s="38">
        <f>'[1]TGPiccoleImprese_II-2024'!B18</f>
        <v>0.00025</v>
      </c>
      <c r="F20" s="38">
        <f>'[1]TGPiccoleImprese_II-2024'!B20</f>
        <v>0.00107</v>
      </c>
      <c r="G20" s="38">
        <f>'[1]TGPiccoleImprese_II-2024'!B21</f>
        <v>0</v>
      </c>
      <c r="H20" s="38">
        <f>'[1]TGPiccoleImprese_II-2024'!B22</f>
        <v>0.0031190000000000002</v>
      </c>
      <c r="I20" s="38">
        <f>'[1]TGPiccoleImprese_II-2024'!B23</f>
        <v>0.0017499999999999998</v>
      </c>
      <c r="J20" s="39">
        <f>SUM(C20:I20)</f>
        <v>0.1205879</v>
      </c>
      <c r="K20" s="40"/>
      <c r="L20" s="40"/>
      <c r="M20" s="40"/>
      <c r="N20" s="40"/>
      <c r="O20" s="40"/>
      <c r="P20" s="39">
        <f>K19+L19+M19+N19+O19</f>
        <v>0.06752</v>
      </c>
      <c r="Q20" s="42">
        <f>'[1]Asos Tab 1'!E13/100</f>
        <v>0.068098</v>
      </c>
      <c r="R20" s="42">
        <f>'[1]Arim Tab 6'!E12/100</f>
        <v>0.029209</v>
      </c>
      <c r="S20" s="43">
        <f>R20+Q20</f>
        <v>0.097307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</row>
    <row r="21" spans="1:251" ht="12.75">
      <c r="A21" s="44"/>
      <c r="B21" s="45" t="str">
        <f>'[1]AUTGpi_II-24'!B24</f>
        <v>giugno 2024</v>
      </c>
      <c r="C21" s="46">
        <f>'[1]TGPiccoleImprese_II-2024'!O3*'[1]TGPiccoleImprese_II-2024'!$B$1</f>
        <v>0.113487</v>
      </c>
      <c r="D21" s="46">
        <f>'[1]TGPiccoleImprese_II-2024'!B6</f>
        <v>0.013316600000000001</v>
      </c>
      <c r="E21" s="46">
        <f>'[1]TGPiccoleImprese_II-2024'!B18</f>
        <v>0.00025</v>
      </c>
      <c r="F21" s="46">
        <f>'[1]TGPiccoleImprese_II-2024'!B20</f>
        <v>0.00107</v>
      </c>
      <c r="G21" s="46">
        <f>'[1]TGPiccoleImprese_II-2024'!B21</f>
        <v>0</v>
      </c>
      <c r="H21" s="46">
        <f>'[1]TGPiccoleImprese_II-2024'!B22</f>
        <v>0.0031190000000000002</v>
      </c>
      <c r="I21" s="46">
        <f>'[1]TGPiccoleImprese_II-2024'!B23</f>
        <v>0.0017499999999999998</v>
      </c>
      <c r="J21" s="47">
        <f>SUM(C21:I21)</f>
        <v>0.13299260000000002</v>
      </c>
      <c r="K21" s="48"/>
      <c r="L21" s="48"/>
      <c r="M21" s="48"/>
      <c r="N21" s="48"/>
      <c r="O21" s="48"/>
      <c r="P21" s="49"/>
      <c r="Q21" s="50"/>
      <c r="R21" s="50"/>
      <c r="S21" s="49"/>
      <c r="T21" s="44"/>
      <c r="U21" s="22"/>
      <c r="V21" s="22"/>
      <c r="W21" s="22"/>
      <c r="X21" s="22"/>
      <c r="Y21" s="22"/>
      <c r="Z21" s="51"/>
      <c r="AA21" s="51"/>
      <c r="AB21" s="51"/>
      <c r="AC21" s="22"/>
      <c r="AD21" s="22"/>
      <c r="AE21" s="22"/>
      <c r="AF21" s="22"/>
      <c r="AG21" s="22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</row>
    <row r="22" spans="2:10" ht="12.75">
      <c r="B22" s="17" t="s">
        <v>25</v>
      </c>
      <c r="C22" s="17"/>
      <c r="D22" s="17"/>
      <c r="E22" s="17"/>
      <c r="F22" s="17"/>
      <c r="G22" s="17"/>
      <c r="H22" s="17"/>
      <c r="I22" s="17"/>
      <c r="J22" s="17"/>
    </row>
    <row r="23" ht="12.75"/>
    <row r="24" ht="12.75"/>
    <row r="25" spans="2:7" s="52" customFormat="1" ht="14.25" customHeight="1">
      <c r="B25" s="53" t="s">
        <v>26</v>
      </c>
      <c r="F25" s="3"/>
      <c r="G25" s="3"/>
    </row>
    <row r="26" spans="2:7" s="52" customFormat="1" ht="14.25" customHeight="1">
      <c r="B26" s="53" t="s">
        <v>27</v>
      </c>
      <c r="F26" s="3"/>
      <c r="G26" s="3"/>
    </row>
    <row r="27" spans="2:23" s="52" customFormat="1" ht="13.5">
      <c r="B27" s="54" t="s">
        <v>28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2:23" s="52" customFormat="1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2:42" ht="12.75">
      <c r="B29" s="3" t="s">
        <v>29</v>
      </c>
      <c r="AI29" s="56"/>
      <c r="AJ29" s="56"/>
      <c r="AK29" s="56"/>
      <c r="AL29" s="56"/>
      <c r="AM29" s="56"/>
      <c r="AN29" s="56"/>
      <c r="AO29" s="56"/>
      <c r="AP29" s="56"/>
    </row>
    <row r="30" spans="2:42" ht="12.75">
      <c r="B30" s="3" t="s">
        <v>40</v>
      </c>
      <c r="AI30" s="56"/>
      <c r="AJ30" s="56"/>
      <c r="AK30" s="56"/>
      <c r="AL30" s="56"/>
      <c r="AM30" s="56"/>
      <c r="AN30" s="56"/>
      <c r="AO30" s="56"/>
      <c r="AP30" s="56"/>
    </row>
    <row r="31" spans="2:42" ht="12.75">
      <c r="B31" s="3" t="s">
        <v>41</v>
      </c>
      <c r="C31" s="55"/>
      <c r="D31" s="55"/>
      <c r="E31" s="55"/>
      <c r="AI31" s="56"/>
      <c r="AJ31" s="56"/>
      <c r="AK31" s="56"/>
      <c r="AL31" s="56"/>
      <c r="AM31" s="56"/>
      <c r="AN31" s="56"/>
      <c r="AO31" s="56"/>
      <c r="AP31" s="56"/>
    </row>
    <row r="32" s="52" customFormat="1" ht="14.25" customHeight="1">
      <c r="B32" s="53"/>
    </row>
    <row r="33" s="52" customFormat="1" ht="14.25" customHeight="1">
      <c r="B33" s="53"/>
    </row>
    <row r="34" s="52" customFormat="1" ht="14.25" customHeight="1">
      <c r="B34" s="53"/>
    </row>
    <row r="35" s="52" customFormat="1" ht="14.25" customHeight="1">
      <c r="B35" s="53"/>
    </row>
    <row r="36" s="52" customFormat="1" ht="14.25" customHeight="1">
      <c r="B36" s="53"/>
    </row>
  </sheetData>
  <sheetProtection/>
  <mergeCells count="6">
    <mergeCell ref="B6:W6"/>
    <mergeCell ref="K19:K21"/>
    <mergeCell ref="L19:L21"/>
    <mergeCell ref="M19:M21"/>
    <mergeCell ref="N19:N21"/>
    <mergeCell ref="O19: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O39"/>
  <sheetViews>
    <sheetView zoomScale="190" zoomScaleNormal="190" zoomScalePageLayoutView="0" workbookViewId="0" topLeftCell="A1">
      <selection activeCell="H21" sqref="H21"/>
    </sheetView>
  </sheetViews>
  <sheetFormatPr defaultColWidth="28.7109375" defaultRowHeight="14.25" customHeight="1" outlineLevelCol="1"/>
  <cols>
    <col min="1" max="1" width="1.7109375" style="3" customWidth="1"/>
    <col min="2" max="2" width="28.7109375" style="3" customWidth="1"/>
    <col min="3" max="5" width="12.421875" style="3" hidden="1" customWidth="1" outlineLevel="1"/>
    <col min="6" max="7" width="9.7109375" style="3" hidden="1" customWidth="1" outlineLevel="1"/>
    <col min="8" max="8" width="9.7109375" style="3" customWidth="1" collapsed="1"/>
    <col min="9" max="10" width="12.7109375" style="3" hidden="1" customWidth="1" outlineLevel="1"/>
    <col min="11" max="13" width="9.7109375" style="3" hidden="1" customWidth="1" outlineLevel="1"/>
    <col min="14" max="14" width="9.7109375" style="3" customWidth="1" collapsed="1"/>
    <col min="15" max="15" width="9.7109375" style="3" hidden="1" customWidth="1" outlineLevel="1"/>
    <col min="16" max="16" width="12.7109375" style="3" hidden="1" customWidth="1" outlineLevel="1"/>
    <col min="17" max="17" width="9.7109375" style="3" customWidth="1" collapsed="1"/>
    <col min="18" max="18" width="9.7109375" style="3" customWidth="1"/>
    <col min="19" max="19" width="12.7109375" style="3" customWidth="1"/>
    <col min="20" max="247" width="9.140625" style="3" customWidth="1"/>
    <col min="248" max="248" width="1.7109375" style="3" customWidth="1"/>
    <col min="249" max="254" width="28.7109375" style="3" customWidth="1"/>
    <col min="255" max="255" width="1.7109375" style="3" customWidth="1"/>
    <col min="256" max="16384" width="28.7109375" style="3" customWidth="1"/>
  </cols>
  <sheetData>
    <row r="1" spans="1:249" ht="18.75">
      <c r="A1" s="1"/>
      <c r="B1" s="2" t="s">
        <v>0</v>
      </c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1"/>
      <c r="B2" s="3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ht="12.75">
      <c r="U3" s="4"/>
    </row>
    <row r="4" spans="2:21" ht="15.75">
      <c r="B4" s="5" t="str">
        <f>'[1]AUTGmi_II-24'!B4</f>
        <v>dall'1 aprile 2024</v>
      </c>
      <c r="C4" s="6"/>
      <c r="D4" s="6"/>
      <c r="E4" s="6"/>
      <c r="F4" s="6"/>
      <c r="G4" s="6"/>
      <c r="H4" s="6"/>
      <c r="U4" s="4"/>
    </row>
    <row r="5" spans="2:21" ht="12.75">
      <c r="B5" s="4"/>
      <c r="C5" s="4"/>
      <c r="D5" s="4"/>
      <c r="E5" s="4"/>
      <c r="F5" s="4"/>
      <c r="G5" s="4"/>
      <c r="H5" s="4"/>
      <c r="U5" s="4"/>
    </row>
    <row r="6" spans="2:23" ht="72" customHeight="1">
      <c r="B6" s="7" t="s">
        <v>32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19" ht="15">
      <c r="B7" s="8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15">
      <c r="B8" s="8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15">
      <c r="B9" s="8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">
      <c r="B10" s="8" t="s">
        <v>33</v>
      </c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15">
      <c r="B11" s="8" t="s">
        <v>4</v>
      </c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15">
      <c r="B12" s="11" t="s">
        <v>5</v>
      </c>
      <c r="C12" s="12"/>
      <c r="D12" s="12"/>
      <c r="E12" s="12"/>
      <c r="F12" s="12"/>
      <c r="G12" s="12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12.75"/>
    <row r="14" spans="2:8" ht="15.75">
      <c r="B14" s="15"/>
      <c r="C14" s="16"/>
      <c r="D14" s="16"/>
      <c r="E14" s="16"/>
      <c r="F14" s="16"/>
      <c r="G14" s="16"/>
      <c r="H14" s="16"/>
    </row>
    <row r="15" spans="1:8" ht="15.75">
      <c r="A15" s="15" t="s">
        <v>34</v>
      </c>
      <c r="B15" s="17"/>
      <c r="C15" s="17"/>
      <c r="D15" s="17"/>
      <c r="E15" s="17"/>
      <c r="F15" s="17"/>
      <c r="G15" s="17"/>
      <c r="H15" s="17"/>
    </row>
    <row r="16" spans="2:19" ht="12.75">
      <c r="B16" s="18"/>
      <c r="C16" s="19"/>
      <c r="D16" s="19"/>
      <c r="E16" s="19"/>
      <c r="F16" s="19"/>
      <c r="G16" s="19"/>
      <c r="H16" s="19"/>
      <c r="N16" s="20"/>
      <c r="O16" s="20"/>
      <c r="P16" s="20"/>
      <c r="Q16" s="20"/>
      <c r="R16" s="20"/>
      <c r="S16" s="21"/>
    </row>
    <row r="17" spans="1:249" ht="51">
      <c r="A17" s="22"/>
      <c r="B17" s="23" t="str">
        <f>'[1]AUTGmi_II-24'!B22</f>
        <v>1 aprile - 30 giugno 2024</v>
      </c>
      <c r="C17" s="24" t="s">
        <v>35</v>
      </c>
      <c r="D17" s="24" t="s">
        <v>36</v>
      </c>
      <c r="E17" s="24" t="s">
        <v>37</v>
      </c>
      <c r="F17" s="24" t="s">
        <v>38</v>
      </c>
      <c r="G17" s="25" t="s">
        <v>39</v>
      </c>
      <c r="H17" s="26" t="s">
        <v>14</v>
      </c>
      <c r="I17" s="27" t="s">
        <v>15</v>
      </c>
      <c r="J17" s="27" t="s">
        <v>16</v>
      </c>
      <c r="K17" s="27" t="s">
        <v>17</v>
      </c>
      <c r="L17" s="28" t="s">
        <v>18</v>
      </c>
      <c r="M17" s="28" t="s">
        <v>19</v>
      </c>
      <c r="N17" s="26" t="s">
        <v>20</v>
      </c>
      <c r="O17" s="29" t="s">
        <v>21</v>
      </c>
      <c r="P17" s="29" t="s">
        <v>22</v>
      </c>
      <c r="Q17" s="30" t="s">
        <v>23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</row>
    <row r="18" spans="1:249" ht="12.75">
      <c r="A18" s="22"/>
      <c r="B18" s="31" t="s">
        <v>24</v>
      </c>
      <c r="C18" s="32"/>
      <c r="D18" s="32"/>
      <c r="E18" s="32"/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5"/>
      <c r="Q18" s="36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</row>
    <row r="19" spans="1:249" ht="12.75">
      <c r="A19" s="22"/>
      <c r="B19" s="37" t="str">
        <f>'[1]AUTGmi_II-24'!B24</f>
        <v>aprile 2024</v>
      </c>
      <c r="C19" s="38">
        <f>'[1]TGMicroImprese_II-2024'!E3*'[1]TGMicroImprese_II-2024'!$B$1</f>
        <v>0.09548330000000001</v>
      </c>
      <c r="D19" s="38">
        <f>'[1]TGMicroImprese_II-2024'!B4</f>
        <v>0.010027600000000001</v>
      </c>
      <c r="E19" s="38">
        <f>'[1]TGMicroImprese_II-2024'!B18</f>
        <v>0.00045</v>
      </c>
      <c r="F19" s="38">
        <f>'[1]TGMicroImprese_II-2024'!B19</f>
        <v>-0.03841</v>
      </c>
      <c r="G19" s="38">
        <f>'[1]TGMicroImprese_II-2024'!B21</f>
        <v>0.000774</v>
      </c>
      <c r="H19" s="39">
        <f>SUM(C19:G19)</f>
        <v>0.06832490000000001</v>
      </c>
      <c r="I19" s="40">
        <f>'[1]DIS Tabella 3 TIT'!N7/100</f>
        <v>0.013340000000000001</v>
      </c>
      <c r="J19" s="40">
        <f>'[1]TRAS Tabella 3 TIT'!J7/100</f>
        <v>0.01057</v>
      </c>
      <c r="K19" s="40">
        <f>'[1]MIS Tabelle TIME'!J6/100</f>
        <v>0.0008600000000000001</v>
      </c>
      <c r="L19" s="40">
        <f>'[1]UC Tab 7'!C9/100</f>
        <v>0.00156</v>
      </c>
      <c r="M19" s="40">
        <f>'[1]UC Tab 7'!F9/100</f>
        <v>0.00015</v>
      </c>
      <c r="N19" s="34"/>
      <c r="O19" s="41"/>
      <c r="P19" s="41"/>
      <c r="Q19" s="4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</row>
    <row r="20" spans="1:249" ht="12.75">
      <c r="A20" s="22"/>
      <c r="B20" s="37" t="str">
        <f>'[1]AUTGmi_II-24'!B25</f>
        <v>maggio 2024</v>
      </c>
      <c r="C20" s="38">
        <f>'[1]TGMicroImprese_II-2024'!J3*'[1]TGMicroImprese_II-2024'!$B$1</f>
        <v>0.1043713</v>
      </c>
      <c r="D20" s="38">
        <f>'[1]TGMicroImprese_II-2024'!B5</f>
        <v>0.010027600000000001</v>
      </c>
      <c r="E20" s="38">
        <f>'[1]TGMicroImprese_II-2024'!B18</f>
        <v>0.00045</v>
      </c>
      <c r="F20" s="38">
        <f>'[1]TGMicroImprese_II-2024'!B19</f>
        <v>-0.03841</v>
      </c>
      <c r="G20" s="38">
        <f>'[1]TGMicroImprese_II-2024'!B21</f>
        <v>0.000774</v>
      </c>
      <c r="H20" s="39">
        <f>SUM(C20:G20)</f>
        <v>0.0772129</v>
      </c>
      <c r="I20" s="40"/>
      <c r="J20" s="40"/>
      <c r="K20" s="40"/>
      <c r="L20" s="40"/>
      <c r="M20" s="40"/>
      <c r="N20" s="39">
        <f>I19+J19+K19+L19+M19</f>
        <v>0.02648</v>
      </c>
      <c r="O20" s="42">
        <f>'[1]Asos Tab 1'!E12/100</f>
        <v>0.048952999999999997</v>
      </c>
      <c r="P20" s="42">
        <f>'[1]Arim Tab 6'!E11/100</f>
        <v>0.011439</v>
      </c>
      <c r="Q20" s="43">
        <f>P20+O20</f>
        <v>0.060391999999999994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</row>
    <row r="21" spans="1:249" ht="12.75">
      <c r="A21" s="44"/>
      <c r="B21" s="45" t="str">
        <f>'[1]AUTGmi_II-24'!B26</f>
        <v>giugno 2024</v>
      </c>
      <c r="C21" s="46">
        <f>'[1]TGMicroImprese_II-2024'!O3*'[1]TGMicroImprese_II-2024'!$B$1</f>
        <v>0.113487</v>
      </c>
      <c r="D21" s="46">
        <f>'[1]TGMicroImprese_II-2024'!B6</f>
        <v>0.013316600000000001</v>
      </c>
      <c r="E21" s="46">
        <f>'[1]TGMicroImprese_II-2024'!B18</f>
        <v>0.00045</v>
      </c>
      <c r="F21" s="46">
        <f>'[1]TGMicroImprese_II-2024'!B19</f>
        <v>-0.03841</v>
      </c>
      <c r="G21" s="46">
        <f>'[1]TGMicroImprese_II-2024'!B21</f>
        <v>0.000774</v>
      </c>
      <c r="H21" s="47">
        <f>SUM(C21:G21)</f>
        <v>0.08961760000000002</v>
      </c>
      <c r="I21" s="48"/>
      <c r="J21" s="48"/>
      <c r="K21" s="48"/>
      <c r="L21" s="48"/>
      <c r="M21" s="48"/>
      <c r="N21" s="49"/>
      <c r="O21" s="50"/>
      <c r="P21" s="50"/>
      <c r="Q21" s="49"/>
      <c r="R21" s="44"/>
      <c r="S21" s="22"/>
      <c r="T21" s="22"/>
      <c r="U21" s="22"/>
      <c r="V21" s="22"/>
      <c r="W21" s="22"/>
      <c r="X21" s="51"/>
      <c r="Y21" s="51"/>
      <c r="Z21" s="51"/>
      <c r="AA21" s="22"/>
      <c r="AB21" s="22"/>
      <c r="AC21" s="22"/>
      <c r="AD21" s="22"/>
      <c r="AE21" s="22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2:8" ht="12.75">
      <c r="B22" s="17" t="s">
        <v>25</v>
      </c>
      <c r="C22" s="17"/>
      <c r="D22" s="17"/>
      <c r="E22" s="17"/>
      <c r="F22" s="17"/>
      <c r="G22" s="17"/>
      <c r="H22" s="17"/>
    </row>
    <row r="23" ht="12.75"/>
    <row r="24" spans="2:7" s="52" customFormat="1" ht="14.25" customHeight="1">
      <c r="B24" s="53" t="s">
        <v>26</v>
      </c>
      <c r="F24" s="3"/>
      <c r="G24" s="3"/>
    </row>
    <row r="25" spans="2:7" s="52" customFormat="1" ht="14.25" customHeight="1">
      <c r="B25" s="53" t="s">
        <v>27</v>
      </c>
      <c r="F25" s="3"/>
      <c r="G25" s="3"/>
    </row>
    <row r="26" spans="2:23" s="52" customFormat="1" ht="13.5">
      <c r="B26" s="54" t="s">
        <v>28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ht="12.75"/>
    <row r="28" spans="33:40" ht="12.75">
      <c r="AG28" s="56"/>
      <c r="AH28" s="56"/>
      <c r="AI28" s="56"/>
      <c r="AJ28" s="56"/>
      <c r="AK28" s="56"/>
      <c r="AL28" s="56"/>
      <c r="AM28" s="56"/>
      <c r="AN28" s="56"/>
    </row>
    <row r="29" spans="33:40" ht="12.75">
      <c r="AG29" s="56"/>
      <c r="AH29" s="56"/>
      <c r="AI29" s="56"/>
      <c r="AJ29" s="56"/>
      <c r="AK29" s="56"/>
      <c r="AL29" s="56"/>
      <c r="AM29" s="56"/>
      <c r="AN29" s="56"/>
    </row>
    <row r="30" spans="33:40" ht="12.75">
      <c r="AG30" s="56"/>
      <c r="AH30" s="56"/>
      <c r="AI30" s="56"/>
      <c r="AJ30" s="56"/>
      <c r="AK30" s="56"/>
      <c r="AL30" s="56"/>
      <c r="AM30" s="56"/>
      <c r="AN30" s="56"/>
    </row>
    <row r="32" s="52" customFormat="1" ht="12.75">
      <c r="B32" s="53"/>
    </row>
    <row r="33" s="52" customFormat="1" ht="12.75">
      <c r="B33" s="53"/>
    </row>
    <row r="34" s="52" customFormat="1" ht="14.25" customHeight="1">
      <c r="B34" s="53"/>
    </row>
    <row r="35" s="52" customFormat="1" ht="14.25" customHeight="1">
      <c r="B35" s="53"/>
    </row>
    <row r="36" s="52" customFormat="1" ht="14.25" customHeight="1">
      <c r="B36" s="53"/>
    </row>
    <row r="37" s="52" customFormat="1" ht="14.25" customHeight="1">
      <c r="B37" s="53"/>
    </row>
    <row r="38" s="52" customFormat="1" ht="14.25" customHeight="1">
      <c r="B38" s="53"/>
    </row>
    <row r="39" s="52" customFormat="1" ht="14.25" customHeight="1">
      <c r="B39" s="53"/>
    </row>
  </sheetData>
  <sheetProtection/>
  <mergeCells count="6">
    <mergeCell ref="B6:W6"/>
    <mergeCell ref="I19:I21"/>
    <mergeCell ref="J19:J21"/>
    <mergeCell ref="K19:K21"/>
    <mergeCell ref="L19:L21"/>
    <mergeCell ref="M19:M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Q39"/>
  <sheetViews>
    <sheetView zoomScale="190" zoomScaleNormal="190" zoomScalePageLayoutView="0" workbookViewId="0" topLeftCell="A1">
      <selection activeCell="J21" sqref="J21"/>
    </sheetView>
  </sheetViews>
  <sheetFormatPr defaultColWidth="28.7109375" defaultRowHeight="14.25" customHeight="1" outlineLevelCol="1"/>
  <cols>
    <col min="1" max="1" width="1.7109375" style="3" customWidth="1"/>
    <col min="2" max="2" width="28.7109375" style="3" customWidth="1"/>
    <col min="3" max="5" width="12.421875" style="3" hidden="1" customWidth="1" outlineLevel="1"/>
    <col min="6" max="9" width="9.7109375" style="3" hidden="1" customWidth="1" outlineLevel="1"/>
    <col min="10" max="10" width="9.7109375" style="3" customWidth="1" collapsed="1"/>
    <col min="11" max="12" width="12.7109375" style="3" hidden="1" customWidth="1" outlineLevel="1"/>
    <col min="13" max="15" width="9.7109375" style="3" hidden="1" customWidth="1" outlineLevel="1"/>
    <col min="16" max="16" width="9.7109375" style="3" customWidth="1" collapsed="1"/>
    <col min="17" max="17" width="9.7109375" style="3" hidden="1" customWidth="1" outlineLevel="1"/>
    <col min="18" max="18" width="12.7109375" style="3" hidden="1" customWidth="1" outlineLevel="1"/>
    <col min="19" max="19" width="9.7109375" style="3" customWidth="1" collapsed="1"/>
    <col min="20" max="20" width="9.7109375" style="3" customWidth="1"/>
    <col min="21" max="21" width="12.7109375" style="3" customWidth="1"/>
    <col min="22" max="249" width="9.140625" style="3" customWidth="1"/>
    <col min="250" max="250" width="1.7109375" style="3" customWidth="1"/>
    <col min="251" max="16384" width="28.7109375" style="3" customWidth="1"/>
  </cols>
  <sheetData>
    <row r="1" spans="1:251" ht="18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5.75">
      <c r="A2" s="1"/>
      <c r="B2" s="3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ht="12.75">
      <c r="W3" s="4"/>
    </row>
    <row r="4" spans="2:23" ht="15.75">
      <c r="B4" s="5" t="str">
        <f>'[1]AUTGpi_II-24'!B5</f>
        <v>dall'1 aprile 2024</v>
      </c>
      <c r="C4" s="6"/>
      <c r="D4" s="6"/>
      <c r="E4" s="6"/>
      <c r="F4" s="6"/>
      <c r="G4" s="6"/>
      <c r="H4" s="6"/>
      <c r="I4" s="6"/>
      <c r="J4" s="6"/>
      <c r="W4" s="4"/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W5" s="4"/>
    </row>
    <row r="6" spans="2:23" ht="81.75" customHeight="1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1" ht="15">
      <c r="B7" s="8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5"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ht="15">
      <c r="B9" s="8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ht="1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15">
      <c r="B11" s="8" t="s">
        <v>4</v>
      </c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2:21" ht="15">
      <c r="B12" s="11" t="s">
        <v>5</v>
      </c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ht="12.75"/>
    <row r="14" spans="2:10" ht="15.75">
      <c r="B14" s="15"/>
      <c r="C14" s="16"/>
      <c r="D14" s="16"/>
      <c r="E14" s="16"/>
      <c r="F14" s="16"/>
      <c r="G14" s="16"/>
      <c r="H14" s="16"/>
      <c r="I14" s="16"/>
      <c r="J14" s="16"/>
    </row>
    <row r="15" spans="1:10" ht="15.75">
      <c r="A15" s="15" t="s">
        <v>6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2:21" ht="12.75">
      <c r="B16" s="18"/>
      <c r="C16" s="19"/>
      <c r="D16" s="19"/>
      <c r="E16" s="19"/>
      <c r="F16" s="19"/>
      <c r="G16" s="19"/>
      <c r="H16" s="19"/>
      <c r="I16" s="19"/>
      <c r="J16" s="19"/>
      <c r="P16" s="20"/>
      <c r="Q16" s="20"/>
      <c r="R16" s="20"/>
      <c r="S16" s="20"/>
      <c r="T16" s="20"/>
      <c r="U16" s="21"/>
    </row>
    <row r="17" spans="1:251" ht="51">
      <c r="A17" s="22"/>
      <c r="B17" s="23" t="str">
        <f>'[1]AUTGpi_II-24'!B20</f>
        <v>1 aprile - 30 giugno 2024</v>
      </c>
      <c r="C17" s="24" t="s">
        <v>7</v>
      </c>
      <c r="D17" s="24" t="s">
        <v>8</v>
      </c>
      <c r="E17" s="24" t="s">
        <v>9</v>
      </c>
      <c r="F17" s="24" t="s">
        <v>10</v>
      </c>
      <c r="G17" s="24" t="s">
        <v>11</v>
      </c>
      <c r="H17" s="24" t="s">
        <v>12</v>
      </c>
      <c r="I17" s="25" t="s">
        <v>13</v>
      </c>
      <c r="J17" s="26" t="s">
        <v>14</v>
      </c>
      <c r="K17" s="27" t="s">
        <v>15</v>
      </c>
      <c r="L17" s="27" t="s">
        <v>16</v>
      </c>
      <c r="M17" s="27" t="s">
        <v>17</v>
      </c>
      <c r="N17" s="28" t="s">
        <v>18</v>
      </c>
      <c r="O17" s="28" t="s">
        <v>19</v>
      </c>
      <c r="P17" s="26" t="s">
        <v>20</v>
      </c>
      <c r="Q17" s="29" t="s">
        <v>21</v>
      </c>
      <c r="R17" s="29" t="s">
        <v>22</v>
      </c>
      <c r="S17" s="30" t="s">
        <v>23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</row>
    <row r="18" spans="1:251" ht="12.75">
      <c r="A18" s="22"/>
      <c r="B18" s="31" t="s">
        <v>24</v>
      </c>
      <c r="C18" s="32"/>
      <c r="D18" s="32"/>
      <c r="E18" s="32"/>
      <c r="F18" s="32"/>
      <c r="G18" s="33"/>
      <c r="H18" s="33"/>
      <c r="I18" s="33"/>
      <c r="J18" s="34"/>
      <c r="K18" s="34"/>
      <c r="L18" s="34"/>
      <c r="M18" s="34"/>
      <c r="N18" s="34"/>
      <c r="O18" s="34"/>
      <c r="P18" s="34"/>
      <c r="Q18" s="35"/>
      <c r="R18" s="35"/>
      <c r="S18" s="36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</row>
    <row r="19" spans="1:251" ht="12.75">
      <c r="A19" s="22"/>
      <c r="B19" s="37" t="str">
        <f>'[1]AUTGpi_II-24'!B22</f>
        <v>aprile 2024</v>
      </c>
      <c r="C19" s="38">
        <f>'[1]TGPiccoleImprese_II-2024'!E3*'[1]TGPiccoleImprese_II-2024'!$B$1</f>
        <v>0.09548330000000001</v>
      </c>
      <c r="D19" s="38">
        <f>'[1]TGPiccoleImprese_II-2024'!B4</f>
        <v>0.010027600000000001</v>
      </c>
      <c r="E19" s="38">
        <f>'[1]TGPiccoleImprese_II-2024'!B18</f>
        <v>0.00025</v>
      </c>
      <c r="F19" s="38">
        <f>'[1]TGPiccoleImprese_II-2024'!B20</f>
        <v>0.00107</v>
      </c>
      <c r="G19" s="38">
        <f>'[1]TGPiccoleImprese_II-2024'!B21</f>
        <v>0</v>
      </c>
      <c r="H19" s="38">
        <f>'[1]TGPiccoleImprese_II-2024'!B22</f>
        <v>0.0031190000000000002</v>
      </c>
      <c r="I19" s="38">
        <f>'[1]TGPiccoleImprese_II-2024'!B23</f>
        <v>0.0017499999999999998</v>
      </c>
      <c r="J19" s="39">
        <f>SUM(C19:I19)</f>
        <v>0.1116999</v>
      </c>
      <c r="K19" s="40">
        <f>'[1]DIS Tabella 3 TIT'!N7/100</f>
        <v>0.013340000000000001</v>
      </c>
      <c r="L19" s="40">
        <f>'[1]TRAS Tabella 3 TIT'!J7/100</f>
        <v>0.01057</v>
      </c>
      <c r="M19" s="40">
        <f>'[1]MIS Tabelle TIME'!J6/100</f>
        <v>0.0008600000000000001</v>
      </c>
      <c r="N19" s="40">
        <f>'[1]UC Tab 7'!C9/100</f>
        <v>0.00156</v>
      </c>
      <c r="O19" s="40">
        <f>'[1]UC Tab 7'!F9/100</f>
        <v>0.00015</v>
      </c>
      <c r="P19" s="34"/>
      <c r="Q19" s="41"/>
      <c r="R19" s="41"/>
      <c r="S19" s="4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</row>
    <row r="20" spans="1:251" ht="12.75">
      <c r="A20" s="22"/>
      <c r="B20" s="37" t="str">
        <f>'[1]AUTGpi_II-24'!B23</f>
        <v>maggio 2024</v>
      </c>
      <c r="C20" s="38">
        <f>'[1]TGPiccoleImprese_II-2024'!J3*'[1]TGPiccoleImprese_II-2024'!$B$1</f>
        <v>0.1043713</v>
      </c>
      <c r="D20" s="38">
        <f>'[1]TGPiccoleImprese_II-2024'!B5</f>
        <v>0.010027600000000001</v>
      </c>
      <c r="E20" s="38">
        <f>'[1]TGPiccoleImprese_II-2024'!B18</f>
        <v>0.00025</v>
      </c>
      <c r="F20" s="38">
        <f>'[1]TGPiccoleImprese_II-2024'!B20</f>
        <v>0.00107</v>
      </c>
      <c r="G20" s="38">
        <f>'[1]TGPiccoleImprese_II-2024'!B21</f>
        <v>0</v>
      </c>
      <c r="H20" s="38">
        <f>'[1]TGPiccoleImprese_II-2024'!B22</f>
        <v>0.0031190000000000002</v>
      </c>
      <c r="I20" s="38">
        <f>'[1]TGPiccoleImprese_II-2024'!B23</f>
        <v>0.0017499999999999998</v>
      </c>
      <c r="J20" s="39">
        <f>SUM(C20:I20)</f>
        <v>0.1205879</v>
      </c>
      <c r="K20" s="40"/>
      <c r="L20" s="40"/>
      <c r="M20" s="40"/>
      <c r="N20" s="40"/>
      <c r="O20" s="40"/>
      <c r="P20" s="39">
        <f>K19+L19+M19+N19+O19</f>
        <v>0.02648</v>
      </c>
      <c r="Q20" s="42">
        <f>'[1]Asos Tab 1'!E12/100</f>
        <v>0.048952999999999997</v>
      </c>
      <c r="R20" s="42">
        <f>'[1]Arim Tab 6'!E11/100</f>
        <v>0.011439</v>
      </c>
      <c r="S20" s="43">
        <f>R20+Q20</f>
        <v>0.060391999999999994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</row>
    <row r="21" spans="1:251" ht="12.75">
      <c r="A21" s="44"/>
      <c r="B21" s="45" t="str">
        <f>'[1]AUTGpi_II-24'!B24</f>
        <v>giugno 2024</v>
      </c>
      <c r="C21" s="46">
        <f>'[1]TGPiccoleImprese_II-2024'!O3*'[1]TGPiccoleImprese_II-2024'!$B$1</f>
        <v>0.113487</v>
      </c>
      <c r="D21" s="46">
        <f>'[1]TGPiccoleImprese_II-2024'!B6</f>
        <v>0.013316600000000001</v>
      </c>
      <c r="E21" s="46">
        <f>'[1]TGPiccoleImprese_II-2024'!B18</f>
        <v>0.00025</v>
      </c>
      <c r="F21" s="46">
        <f>'[1]TGPiccoleImprese_II-2024'!B20</f>
        <v>0.00107</v>
      </c>
      <c r="G21" s="46">
        <f>'[1]TGPiccoleImprese_II-2024'!B21</f>
        <v>0</v>
      </c>
      <c r="H21" s="46">
        <f>'[1]TGPiccoleImprese_II-2024'!B22</f>
        <v>0.0031190000000000002</v>
      </c>
      <c r="I21" s="46">
        <f>'[1]TGPiccoleImprese_II-2024'!B23</f>
        <v>0.0017499999999999998</v>
      </c>
      <c r="J21" s="47">
        <f>SUM(C21:I21)</f>
        <v>0.13299260000000002</v>
      </c>
      <c r="K21" s="48"/>
      <c r="L21" s="48"/>
      <c r="M21" s="48"/>
      <c r="N21" s="48"/>
      <c r="O21" s="48"/>
      <c r="P21" s="49"/>
      <c r="Q21" s="50"/>
      <c r="R21" s="50"/>
      <c r="S21" s="49"/>
      <c r="T21" s="44"/>
      <c r="U21" s="22"/>
      <c r="V21" s="22"/>
      <c r="W21" s="22"/>
      <c r="X21" s="22"/>
      <c r="Y21" s="22"/>
      <c r="Z21" s="51"/>
      <c r="AA21" s="51"/>
      <c r="AB21" s="51"/>
      <c r="AC21" s="22"/>
      <c r="AD21" s="22"/>
      <c r="AE21" s="22"/>
      <c r="AF21" s="22"/>
      <c r="AG21" s="22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</row>
    <row r="22" spans="2:10" ht="12.75">
      <c r="B22" s="17" t="s">
        <v>25</v>
      </c>
      <c r="C22" s="17"/>
      <c r="D22" s="17"/>
      <c r="E22" s="17"/>
      <c r="F22" s="17"/>
      <c r="G22" s="17"/>
      <c r="H22" s="17"/>
      <c r="I22" s="17"/>
      <c r="J22" s="17"/>
    </row>
    <row r="23" ht="12.75"/>
    <row r="24" spans="2:7" s="52" customFormat="1" ht="14.25" customHeight="1">
      <c r="B24" s="53" t="s">
        <v>26</v>
      </c>
      <c r="F24" s="3"/>
      <c r="G24" s="3"/>
    </row>
    <row r="25" spans="2:7" s="52" customFormat="1" ht="14.25" customHeight="1">
      <c r="B25" s="53" t="s">
        <v>27</v>
      </c>
      <c r="F25" s="3"/>
      <c r="G25" s="3"/>
    </row>
    <row r="26" spans="2:23" s="52" customFormat="1" ht="13.5">
      <c r="B26" s="54" t="s">
        <v>28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ht="12.75"/>
    <row r="28" spans="2:42" ht="12.75">
      <c r="B28" s="3" t="s">
        <v>29</v>
      </c>
      <c r="AI28" s="56"/>
      <c r="AJ28" s="56"/>
      <c r="AK28" s="56"/>
      <c r="AL28" s="56"/>
      <c r="AM28" s="56"/>
      <c r="AN28" s="56"/>
      <c r="AO28" s="56"/>
      <c r="AP28" s="56"/>
    </row>
    <row r="29" spans="2:42" ht="12.75">
      <c r="B29" s="3" t="s">
        <v>30</v>
      </c>
      <c r="AI29" s="56"/>
      <c r="AJ29" s="56"/>
      <c r="AK29" s="56"/>
      <c r="AL29" s="56"/>
      <c r="AM29" s="56"/>
      <c r="AN29" s="56"/>
      <c r="AO29" s="56"/>
      <c r="AP29" s="56"/>
    </row>
    <row r="30" spans="2:42" ht="12.75">
      <c r="B30" s="3" t="s">
        <v>31</v>
      </c>
      <c r="AI30" s="56"/>
      <c r="AJ30" s="56"/>
      <c r="AK30" s="56"/>
      <c r="AL30" s="56"/>
      <c r="AM30" s="56"/>
      <c r="AN30" s="56"/>
      <c r="AO30" s="56"/>
      <c r="AP30" s="56"/>
    </row>
    <row r="31" ht="14.25" customHeight="1">
      <c r="B31" s="53"/>
    </row>
    <row r="32" s="52" customFormat="1" ht="12.75">
      <c r="B32" s="53"/>
    </row>
    <row r="33" s="52" customFormat="1" ht="12.75">
      <c r="B33" s="53"/>
    </row>
    <row r="34" s="52" customFormat="1" ht="14.25" customHeight="1">
      <c r="B34" s="53"/>
    </row>
    <row r="35" s="52" customFormat="1" ht="14.25" customHeight="1">
      <c r="B35" s="53"/>
    </row>
    <row r="36" s="52" customFormat="1" ht="14.25" customHeight="1">
      <c r="B36" s="53"/>
    </row>
    <row r="37" s="52" customFormat="1" ht="14.25" customHeight="1">
      <c r="B37" s="53"/>
    </row>
    <row r="38" s="52" customFormat="1" ht="14.25" customHeight="1">
      <c r="B38" s="53"/>
    </row>
    <row r="39" s="52" customFormat="1" ht="14.25" customHeight="1">
      <c r="B39" s="53"/>
    </row>
  </sheetData>
  <sheetProtection/>
  <mergeCells count="6">
    <mergeCell ref="B6:W6"/>
    <mergeCell ref="K19:K21"/>
    <mergeCell ref="L19:L21"/>
    <mergeCell ref="M19:M21"/>
    <mergeCell ref="N19:N21"/>
    <mergeCell ref="O19:O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Vitiello</dc:creator>
  <cp:keywords/>
  <dc:description/>
  <cp:lastModifiedBy>Monica Vitiello</cp:lastModifiedBy>
  <dcterms:created xsi:type="dcterms:W3CDTF">2024-07-02T10:30:33Z</dcterms:created>
  <dcterms:modified xsi:type="dcterms:W3CDTF">2024-07-02T10:31:33Z</dcterms:modified>
  <cp:category/>
  <cp:version/>
  <cp:contentType/>
  <cp:contentStatus/>
</cp:coreProperties>
</file>